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875" firstSheet="1" activeTab="1"/>
  </bookViews>
  <sheets>
    <sheet name="Hoja1" sheetId="2" state="hidden" r:id="rId1"/>
    <sheet name="F4" sheetId="1" r:id="rId2"/>
  </sheets>
  <externalReferences>
    <externalReference r:id="rId3"/>
  </externalReferences>
  <definedNames>
    <definedName name="_xlnm.Print_Titles" localSheetId="1">'F4'!$1:$5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2" i="1" l="1"/>
  <c r="E50" i="1"/>
  <c r="D50" i="1"/>
  <c r="C50" i="1"/>
  <c r="E45" i="1"/>
  <c r="D45" i="1"/>
  <c r="C45" i="1"/>
  <c r="D17" i="1" l="1"/>
  <c r="E13" i="1"/>
  <c r="D13" i="1"/>
  <c r="C13" i="1"/>
  <c r="D8" i="1"/>
  <c r="E8" i="1" l="1"/>
  <c r="C8" i="1"/>
  <c r="E60" i="1" l="1"/>
  <c r="E68" i="1" s="1"/>
  <c r="E69" i="1" s="1"/>
  <c r="D60" i="1"/>
  <c r="D68" i="1" s="1"/>
  <c r="D69" i="1" s="1"/>
  <c r="C60" i="1"/>
  <c r="C68" i="1" s="1"/>
  <c r="C69" i="1" s="1"/>
  <c r="E46" i="1"/>
  <c r="E54" i="1" s="1"/>
  <c r="E55" i="1" s="1"/>
  <c r="D46" i="1"/>
  <c r="D54" i="1" s="1"/>
  <c r="D55" i="1" s="1"/>
  <c r="C46" i="1"/>
  <c r="C54" i="1" s="1"/>
  <c r="C55" i="1" s="1"/>
  <c r="E37" i="1"/>
  <c r="D37" i="1"/>
  <c r="C37" i="1"/>
  <c r="E34" i="1"/>
  <c r="D34" i="1"/>
  <c r="C34" i="1"/>
  <c r="E26" i="1"/>
  <c r="D26" i="1"/>
  <c r="C26" i="1"/>
  <c r="E16" i="1"/>
  <c r="D16" i="1"/>
  <c r="E12" i="1"/>
  <c r="D12" i="1"/>
  <c r="C12" i="1"/>
  <c r="E7" i="1"/>
  <c r="D7" i="1"/>
  <c r="C7" i="1"/>
  <c r="E41" i="1" l="1"/>
  <c r="D41" i="1"/>
  <c r="C41" i="1"/>
  <c r="D20" i="1"/>
  <c r="D21" i="1" s="1"/>
  <c r="D22" i="1" s="1"/>
  <c r="D30" i="1" s="1"/>
  <c r="E20" i="1"/>
  <c r="C20" i="1"/>
  <c r="C21" i="1" s="1"/>
  <c r="C22" i="1" s="1"/>
  <c r="C30" i="1" s="1"/>
  <c r="E21" i="1" l="1"/>
  <c r="E22" i="1" s="1"/>
  <c r="E30" i="1" s="1"/>
</calcChain>
</file>

<file path=xl/sharedStrings.xml><?xml version="1.0" encoding="utf-8"?>
<sst xmlns="http://schemas.openxmlformats.org/spreadsheetml/2006/main" count="65" uniqueCount="46">
  <si>
    <t>Concepto (c)</t>
  </si>
  <si>
    <t>Estimado/ Aprobado (d)</t>
  </si>
  <si>
    <t>Devengado</t>
  </si>
  <si>
    <t xml:space="preserve">Recaudado/ Pagado </t>
  </si>
  <si>
    <t>A. Ingresos Totales (A = A1+A2+A3)</t>
  </si>
  <si>
    <t>A1. Ingresos de Libre Disposición</t>
  </si>
  <si>
    <t>A2. Transferencias Federales Etiquetadas</t>
  </si>
  <si>
    <t>A3. Financiamiento Neto</t>
  </si>
  <si>
    <r>
      <t>B. Egresos Presupuestarios</t>
    </r>
    <r>
      <rPr>
        <b/>
        <vertAlign val="superscript"/>
        <sz val="8"/>
        <color theme="1"/>
        <rFont val="Arial"/>
        <family val="2"/>
      </rPr>
      <t>1</t>
    </r>
    <r>
      <rPr>
        <b/>
        <sz val="8"/>
        <color theme="1"/>
        <rFont val="Arial"/>
        <family val="2"/>
      </rPr>
      <t xml:space="preserve"> (B = B1+B2)</t>
    </r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</si>
  <si>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</si>
  <si>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</si>
  <si>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</si>
  <si>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</si>
  <si>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</si>
  <si>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</si>
  <si>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</si>
  <si>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</si>
  <si>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</si>
  <si>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</si>
  <si>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</si>
  <si>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</si>
  <si>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</si>
  <si>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</si>
  <si>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</si>
  <si>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</si>
  <si>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Recaudado/
Pagado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</si>
  <si>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</si>
  <si>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</si>
  <si>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</si>
  <si>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</si>
  <si>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</si>
  <si>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</si>
  <si>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</si>
  <si>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</si>
  <si>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</si>
  <si>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</si>
  <si>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</si>
  <si>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</si>
  <si>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</si>
  <si>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</si>
  <si>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</si>
  <si>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@se6#16</t>
  </si>
  <si>
    <t>ELABORO</t>
  </si>
  <si>
    <t>C.P. María de la Luz Caracheo A.</t>
  </si>
  <si>
    <t>Jefe de depto. Contabilidad</t>
  </si>
  <si>
    <t>JUNTA MUNICIPAL DE AGUA POTABLE Y ALCANTARILLADO DE CORTAZAR, GTO.
Balance Presupuestario - LDF
Del 1 de enero al 30 de Junio de 2017 (b)
(PESOS)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</si>
</sst>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color theme="1"/>
      <name val="Times New Roman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vertAlign val="superscript"/>
      <sz val="8"/>
      <color theme="1"/>
      <name val="Arial"/>
      <family val="2"/>
    </font>
    <font>
      <sz val="8"/>
      <color theme="0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lightGray">
        <bgColor rgb="FFBFBFBF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7" fillId="0" borderId="0"/>
  </cellStyleXfs>
  <cellXfs count="56">
    <xf numFmtId="0" fontId="0" fillId="0" borderId="0" xfId="0"/>
    <xf numFmtId="0" fontId="2" fillId="0" borderId="0" xfId="0" applyFont="1"/>
    <xf numFmtId="0" fontId="1" fillId="2" borderId="11" xfId="0" applyFont="1" applyFill="1" applyBorder="1" applyAlignment="1">
      <alignment horizontal="center" vertical="center" wrapText="1"/>
    </xf>
    <xf numFmtId="0" fontId="2" fillId="0" borderId="1" xfId="0" applyFont="1" applyBorder="1"/>
    <xf numFmtId="0" fontId="2" fillId="0" borderId="2" xfId="0" applyFont="1" applyBorder="1" applyAlignment="1">
      <alignment vertical="center" wrapText="1"/>
    </xf>
    <xf numFmtId="4" fontId="2" fillId="0" borderId="12" xfId="0" applyNumberFormat="1" applyFont="1" applyBorder="1" applyAlignment="1">
      <alignment vertical="center"/>
    </xf>
    <xf numFmtId="0" fontId="2" fillId="0" borderId="4" xfId="0" applyFont="1" applyBorder="1"/>
    <xf numFmtId="0" fontId="3" fillId="0" borderId="0" xfId="0" applyFont="1" applyBorder="1" applyAlignment="1">
      <alignment vertical="center" wrapText="1"/>
    </xf>
    <xf numFmtId="4" fontId="3" fillId="0" borderId="13" xfId="0" applyNumberFormat="1" applyFont="1" applyBorder="1" applyAlignment="1">
      <alignment vertical="center"/>
    </xf>
    <xf numFmtId="0" fontId="2" fillId="0" borderId="0" xfId="0" applyFont="1" applyBorder="1" applyAlignment="1">
      <alignment horizontal="left" vertical="center" wrapText="1" indent="1"/>
    </xf>
    <xf numFmtId="4" fontId="2" fillId="0" borderId="13" xfId="0" applyNumberFormat="1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4" fontId="2" fillId="3" borderId="13" xfId="0" applyNumberFormat="1" applyFont="1" applyFill="1" applyBorder="1" applyAlignment="1">
      <alignment vertical="center"/>
    </xf>
    <xf numFmtId="4" fontId="1" fillId="2" borderId="11" xfId="0" applyNumberFormat="1" applyFont="1" applyFill="1" applyBorder="1" applyAlignment="1">
      <alignment horizontal="center" vertical="center"/>
    </xf>
    <xf numFmtId="4" fontId="1" fillId="2" borderId="1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 indent="1"/>
    </xf>
    <xf numFmtId="0" fontId="2" fillId="0" borderId="6" xfId="0" applyFont="1" applyBorder="1"/>
    <xf numFmtId="0" fontId="3" fillId="0" borderId="8" xfId="0" applyFont="1" applyBorder="1" applyAlignment="1">
      <alignment vertical="center"/>
    </xf>
    <xf numFmtId="4" fontId="3" fillId="0" borderId="14" xfId="0" applyNumberFormat="1" applyFont="1" applyBorder="1" applyAlignment="1">
      <alignment vertical="center"/>
    </xf>
    <xf numFmtId="0" fontId="2" fillId="0" borderId="0" xfId="1" applyProtection="1">
      <protection locked="0"/>
    </xf>
    <xf numFmtId="0" fontId="2" fillId="0" borderId="0" xfId="1"/>
    <xf numFmtId="0" fontId="5" fillId="0" borderId="0" xfId="1" applyFont="1"/>
    <xf numFmtId="4" fontId="2" fillId="0" borderId="0" xfId="0" applyNumberFormat="1" applyFont="1" applyAlignment="1"/>
    <xf numFmtId="0" fontId="2" fillId="0" borderId="0" xfId="0" applyFont="1" applyAlignment="1"/>
    <xf numFmtId="0" fontId="8" fillId="0" borderId="0" xfId="2" applyFont="1" applyBorder="1" applyAlignment="1" applyProtection="1">
      <alignment vertical="top"/>
      <protection locked="0"/>
    </xf>
    <xf numFmtId="0" fontId="8" fillId="0" borderId="0" xfId="2" applyFont="1" applyBorder="1" applyAlignment="1" applyProtection="1">
      <alignment vertical="top" wrapText="1"/>
      <protection locked="0"/>
    </xf>
    <xf numFmtId="4" fontId="9" fillId="0" borderId="0" xfId="2" applyNumberFormat="1" applyFont="1" applyBorder="1" applyAlignment="1" applyProtection="1">
      <alignment horizontal="center" vertical="top"/>
      <protection locked="0"/>
    </xf>
    <xf numFmtId="0" fontId="8" fillId="0" borderId="0" xfId="2" applyFont="1" applyAlignment="1" applyProtection="1">
      <alignment vertical="top"/>
      <protection locked="0"/>
    </xf>
    <xf numFmtId="4" fontId="8" fillId="0" borderId="0" xfId="2" applyNumberFormat="1" applyFont="1" applyBorder="1" applyAlignment="1" applyProtection="1">
      <alignment vertical="top"/>
      <protection locked="0"/>
    </xf>
    <xf numFmtId="4" fontId="8" fillId="0" borderId="7" xfId="2" applyNumberFormat="1" applyFont="1" applyBorder="1" applyAlignment="1" applyProtection="1">
      <alignment vertical="top"/>
      <protection locked="0"/>
    </xf>
    <xf numFmtId="0" fontId="8" fillId="0" borderId="7" xfId="2" applyFont="1" applyBorder="1" applyAlignment="1" applyProtection="1">
      <alignment vertical="top"/>
      <protection locked="0"/>
    </xf>
    <xf numFmtId="4" fontId="9" fillId="0" borderId="0" xfId="2" applyNumberFormat="1" applyFont="1" applyBorder="1" applyAlignment="1" applyProtection="1">
      <alignment vertical="top"/>
      <protection locked="0"/>
    </xf>
    <xf numFmtId="4" fontId="6" fillId="0" borderId="5" xfId="1" applyNumberFormat="1" applyFont="1" applyFill="1" applyBorder="1" applyAlignment="1" applyProtection="1">
      <alignment vertical="top"/>
      <protection locked="0"/>
    </xf>
    <xf numFmtId="4" fontId="2" fillId="0" borderId="5" xfId="0" applyNumberFormat="1" applyFont="1" applyBorder="1" applyAlignment="1">
      <alignment vertical="center"/>
    </xf>
    <xf numFmtId="4" fontId="3" fillId="0" borderId="5" xfId="0" applyNumberFormat="1" applyFont="1" applyBorder="1" applyAlignment="1">
      <alignment vertical="center"/>
    </xf>
    <xf numFmtId="0" fontId="3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left" vertical="center" wrapText="1" indent="1"/>
    </xf>
    <xf numFmtId="0" fontId="2" fillId="0" borderId="5" xfId="0" applyFont="1" applyBorder="1" applyAlignment="1">
      <alignment vertical="center" wrapText="1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left" vertical="center" indent="1"/>
    </xf>
    <xf numFmtId="0" fontId="3" fillId="0" borderId="5" xfId="0" applyFont="1" applyBorder="1" applyAlignment="1">
      <alignment vertical="center"/>
    </xf>
    <xf numFmtId="4" fontId="6" fillId="0" borderId="13" xfId="1" applyNumberFormat="1" applyFont="1" applyFill="1" applyBorder="1" applyAlignment="1" applyProtection="1">
      <alignment vertical="top"/>
      <protection locked="0"/>
    </xf>
    <xf numFmtId="0" fontId="1" fillId="2" borderId="1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vertical="center"/>
    </xf>
    <xf numFmtId="0" fontId="1" fillId="2" borderId="10" xfId="0" applyFont="1" applyFill="1" applyBorder="1" applyAlignment="1">
      <alignment vertical="center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77</xdr:row>
      <xdr:rowOff>57150</xdr:rowOff>
    </xdr:from>
    <xdr:to>
      <xdr:col>1</xdr:col>
      <xdr:colOff>3019425</xdr:colOff>
      <xdr:row>80</xdr:row>
      <xdr:rowOff>66675</xdr:rowOff>
    </xdr:to>
    <xdr:sp macro="" textlink="">
      <xdr:nvSpPr>
        <xdr:cNvPr id="2" name="9 CuadroTexto"/>
        <xdr:cNvSpPr txBox="1">
          <a:spLocks noChangeArrowheads="1"/>
        </xdr:cNvSpPr>
      </xdr:nvSpPr>
      <xdr:spPr bwMode="auto">
        <a:xfrm>
          <a:off x="533400" y="10048875"/>
          <a:ext cx="2543175" cy="4381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Profr. Javier Quintana Amolitos</a:t>
          </a:r>
        </a:p>
        <a:p>
          <a:pPr algn="l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Tesorero del Consejo Directivo JUMAPAC</a:t>
          </a:r>
          <a:endParaRPr lang="es-MX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MX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504825</xdr:colOff>
      <xdr:row>77</xdr:row>
      <xdr:rowOff>0</xdr:rowOff>
    </xdr:from>
    <xdr:to>
      <xdr:col>1</xdr:col>
      <xdr:colOff>2562225</xdr:colOff>
      <xdr:row>77</xdr:row>
      <xdr:rowOff>1</xdr:rowOff>
    </xdr:to>
    <xdr:cxnSp macro="">
      <xdr:nvCxnSpPr>
        <xdr:cNvPr id="3" name="4 Conector recto"/>
        <xdr:cNvCxnSpPr/>
      </xdr:nvCxnSpPr>
      <xdr:spPr>
        <a:xfrm flipV="1">
          <a:off x="504825" y="4667250"/>
          <a:ext cx="2057400" cy="1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1171575</xdr:colOff>
      <xdr:row>73</xdr:row>
      <xdr:rowOff>85725</xdr:rowOff>
    </xdr:from>
    <xdr:to>
      <xdr:col>1</xdr:col>
      <xdr:colOff>1847850</xdr:colOff>
      <xdr:row>75</xdr:row>
      <xdr:rowOff>47625</xdr:rowOff>
    </xdr:to>
    <xdr:sp macro="" textlink="">
      <xdr:nvSpPr>
        <xdr:cNvPr id="4" name="6 CuadroTexto"/>
        <xdr:cNvSpPr txBox="1">
          <a:spLocks noChangeArrowheads="1"/>
        </xdr:cNvSpPr>
      </xdr:nvSpPr>
      <xdr:spPr bwMode="auto">
        <a:xfrm>
          <a:off x="1171575" y="4181475"/>
          <a:ext cx="676275" cy="2476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TESORERO</a:t>
          </a:r>
        </a:p>
      </xdr:txBody>
    </xdr:sp>
    <xdr:clientData/>
  </xdr:twoCellAnchor>
  <xdr:twoCellAnchor>
    <xdr:from>
      <xdr:col>1</xdr:col>
      <xdr:colOff>3305175</xdr:colOff>
      <xdr:row>77</xdr:row>
      <xdr:rowOff>19050</xdr:rowOff>
    </xdr:from>
    <xdr:to>
      <xdr:col>2</xdr:col>
      <xdr:colOff>152400</xdr:colOff>
      <xdr:row>80</xdr:row>
      <xdr:rowOff>38100</xdr:rowOff>
    </xdr:to>
    <xdr:sp macro="" textlink="">
      <xdr:nvSpPr>
        <xdr:cNvPr id="5" name="9 CuadroTexto"/>
        <xdr:cNvSpPr txBox="1">
          <a:spLocks noChangeArrowheads="1"/>
        </xdr:cNvSpPr>
      </xdr:nvSpPr>
      <xdr:spPr bwMode="auto">
        <a:xfrm>
          <a:off x="3362325" y="10010775"/>
          <a:ext cx="2038350" cy="4476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Ing. Alvaro Monroy Corona</a:t>
          </a:r>
        </a:p>
        <a:p>
          <a:pPr algn="l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Presidente del Consejo Directivo JUMAPAC</a:t>
          </a:r>
        </a:p>
      </xdr:txBody>
    </xdr:sp>
    <xdr:clientData/>
  </xdr:twoCellAnchor>
  <xdr:twoCellAnchor>
    <xdr:from>
      <xdr:col>1</xdr:col>
      <xdr:colOff>3295650</xdr:colOff>
      <xdr:row>76</xdr:row>
      <xdr:rowOff>76200</xdr:rowOff>
    </xdr:from>
    <xdr:to>
      <xdr:col>1</xdr:col>
      <xdr:colOff>5038725</xdr:colOff>
      <xdr:row>76</xdr:row>
      <xdr:rowOff>76200</xdr:rowOff>
    </xdr:to>
    <xdr:cxnSp macro="">
      <xdr:nvCxnSpPr>
        <xdr:cNvPr id="6" name="4 Conector recto"/>
        <xdr:cNvCxnSpPr/>
      </xdr:nvCxnSpPr>
      <xdr:spPr>
        <a:xfrm>
          <a:off x="3352800" y="9925050"/>
          <a:ext cx="1743075" cy="0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3581400</xdr:colOff>
      <xdr:row>72</xdr:row>
      <xdr:rowOff>95250</xdr:rowOff>
    </xdr:from>
    <xdr:to>
      <xdr:col>1</xdr:col>
      <xdr:colOff>4381500</xdr:colOff>
      <xdr:row>74</xdr:row>
      <xdr:rowOff>57150</xdr:rowOff>
    </xdr:to>
    <xdr:sp macro="" textlink="">
      <xdr:nvSpPr>
        <xdr:cNvPr id="7" name="6 CuadroTexto"/>
        <xdr:cNvSpPr txBox="1">
          <a:spLocks noChangeArrowheads="1"/>
        </xdr:cNvSpPr>
      </xdr:nvSpPr>
      <xdr:spPr bwMode="auto">
        <a:xfrm>
          <a:off x="3638550" y="9372600"/>
          <a:ext cx="800100" cy="2476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PRESIDENTE</a:t>
          </a:r>
        </a:p>
      </xdr:txBody>
    </xdr:sp>
    <xdr:clientData/>
  </xdr:twoCellAnchor>
</xdr:wsDr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COIWIN" ddeTopic="MATRIZ">
    <ddeItems>
      <ddeItem name="@CTA[8-1-1,F,#3]" advise="1">
        <values>
          <value>
            <val>52450352</val>
          </value>
        </values>
      </ddeItem>
      <ddeItem name="@CTA[8-1-3-9,F,#4]" advise="1">
        <values>
          <value>
            <val>7716469.6500000004</val>
          </value>
        </values>
      </ddeItem>
      <ddeItem name="@CTA[8-1-4,K,#3]" advise="1">
        <values>
          <value>
            <val>30690991.800000012</val>
          </value>
        </values>
      </ddeItem>
      <ddeItem name="@CTA[8-1-5,F,#3]" advise="1">
        <values>
          <value>
            <val>30684260.79999999</val>
          </value>
        </values>
      </ddeItem>
      <ddeItem name="@CTA[8-2-1,F,#3]" advise="1">
        <values>
          <value>
            <val>52450352</val>
          </value>
        </values>
      </ddeItem>
      <ddeItem name="@CTA[8-2-4,K,#3]" advise="1">
        <values>
          <value>
            <val>22834161.069999993</val>
          </value>
        </values>
      </ddeItem>
      <ddeItem name="@CTA[8-2-7,F,#3]" advise="1">
        <values>
          <value>
            <val>21760896.189999994</val>
          </value>
        </values>
      </ddeItem>
      <ddeItem name="StdDocumentName" ole="1" advise="1"/>
    </ddeItems>
  </dd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/>
  </sheetViews>
  <sheetFormatPr baseColWidth="10" defaultRowHeight="11.25" x14ac:dyDescent="0.2"/>
  <cols>
    <col min="1" max="16384" width="12" style="22"/>
  </cols>
  <sheetData>
    <row r="1" spans="1:2" x14ac:dyDescent="0.2">
      <c r="A1" s="21"/>
      <c r="B1" s="21"/>
    </row>
    <row r="2020" spans="1:1" x14ac:dyDescent="0.2">
      <c r="A2020" s="23" t="s">
        <v>41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1"/>
  <sheetViews>
    <sheetView showGridLines="0" tabSelected="1" workbookViewId="0">
      <selection activeCell="A5" sqref="A5:B5"/>
    </sheetView>
  </sheetViews>
  <sheetFormatPr baseColWidth="10" defaultRowHeight="11.25" x14ac:dyDescent="0.2"/>
  <cols>
    <col min="1" max="1" width="1" style="1" customWidth="1"/>
    <col min="2" max="2" width="90.83203125" style="1" customWidth="1"/>
    <col min="3" max="5" width="16.83203125" style="1" customWidth="1"/>
    <col min="6" max="16384" width="12" style="1"/>
  </cols>
  <sheetData>
    <row r="1" spans="1:5" ht="12.75" customHeight="1" x14ac:dyDescent="0.2">
      <c r="A1" s="45" t="s">
        <v>45</v>
      </c>
      <c r="B1" s="46"/>
      <c r="C1" s="46"/>
      <c r="D1" s="46"/>
      <c r="E1" s="47"/>
    </row>
    <row r="2" spans="1:5" ht="12.75" customHeight="1" x14ac:dyDescent="0.2">
      <c r="A2" s="48"/>
      <c r="B2" s="49"/>
      <c r="C2" s="49"/>
      <c r="D2" s="49"/>
      <c r="E2" s="50"/>
    </row>
    <row r="3" spans="1:5" ht="12.75" customHeight="1" x14ac:dyDescent="0.2">
      <c r="A3" s="48"/>
      <c r="B3" s="49"/>
      <c r="C3" s="49"/>
      <c r="D3" s="49"/>
      <c r="E3" s="50"/>
    </row>
    <row r="4" spans="1:5" ht="12.75" customHeight="1" x14ac:dyDescent="0.2">
      <c r="A4" s="51"/>
      <c r="B4" s="52"/>
      <c r="C4" s="52"/>
      <c r="D4" s="52"/>
      <c r="E4" s="53"/>
    </row>
    <row r="5" spans="1:5" ht="22.5" x14ac:dyDescent="0.2">
      <c r="A5" s="54" t="s">
        <v>0</v>
      </c>
      <c r="B5" s="55"/>
      <c r="C5" s="2" t="s">
        <v>1</v>
      </c>
      <c r="D5" s="2" t="s">
        <v>2</v>
      </c>
      <c r="E5" s="2" t="s">
        <v>3</v>
      </c>
    </row>
    <row r="6" spans="1:5" ht="5.0999999999999996" customHeight="1" x14ac:dyDescent="0.2">
      <c r="A6" s="3"/>
      <c r="B6" s="4"/>
      <c r="C6" s="5"/>
      <c r="D6" s="5"/>
      <c r="E6" s="5"/>
    </row>
    <row r="7" spans="1:5" x14ac:dyDescent="0.2">
      <c r="A7" s="6"/>
      <c r="B7" s="37" t="s">
        <v>4</v>
      </c>
      <c r="C7" s="36">
        <f>SUM(C8:C10)</f>
        <v>52450352</v>
      </c>
      <c r="D7" s="36">
        <f t="shared" ref="D7:E7" si="0">SUM(D8:D10)</f>
        <v>30690991.800000012</v>
      </c>
      <c r="E7" s="36">
        <f t="shared" si="0"/>
        <v>30684260.79999999</v>
      </c>
    </row>
    <row r="8" spans="1:5" x14ac:dyDescent="0.2">
      <c r="A8" s="6"/>
      <c r="B8" s="38" t="s">
        <v>5</v>
      </c>
      <c r="C8" s="34">
        <f>[1]!'@CTA[8-1-1,F,#3]'</f>
        <v>52450352</v>
      </c>
      <c r="D8" s="34">
        <f>[1]!'@CTA[8-1-4,K,#3]'</f>
        <v>30690991.800000012</v>
      </c>
      <c r="E8" s="34">
        <f>[1]!'@CTA[8-1-5,F,#3]'</f>
        <v>30684260.79999999</v>
      </c>
    </row>
    <row r="9" spans="1:5" x14ac:dyDescent="0.2">
      <c r="A9" s="6"/>
      <c r="B9" s="38" t="s">
        <v>6</v>
      </c>
      <c r="C9" s="35">
        <v>0</v>
      </c>
      <c r="D9" s="35">
        <v>0</v>
      </c>
      <c r="E9" s="35">
        <v>0</v>
      </c>
    </row>
    <row r="10" spans="1:5" x14ac:dyDescent="0.2">
      <c r="A10" s="6"/>
      <c r="B10" s="38" t="s">
        <v>7</v>
      </c>
      <c r="C10" s="35">
        <v>0</v>
      </c>
      <c r="D10" s="35">
        <v>0</v>
      </c>
      <c r="E10" s="35">
        <v>0</v>
      </c>
    </row>
    <row r="11" spans="1:5" ht="5.0999999999999996" customHeight="1" x14ac:dyDescent="0.2">
      <c r="A11" s="6"/>
      <c r="B11" s="39"/>
      <c r="C11" s="35"/>
      <c r="D11" s="35"/>
      <c r="E11" s="35"/>
    </row>
    <row r="12" spans="1:5" x14ac:dyDescent="0.2">
      <c r="A12" s="6"/>
      <c r="B12" s="37" t="s">
        <v>8</v>
      </c>
      <c r="C12" s="36">
        <f>SUM(C13:C14)</f>
        <v>52450352</v>
      </c>
      <c r="D12" s="36">
        <f t="shared" ref="D12:E12" si="1">SUM(D13:D14)</f>
        <v>22834161.069999993</v>
      </c>
      <c r="E12" s="36">
        <f t="shared" si="1"/>
        <v>21760896.189999994</v>
      </c>
    </row>
    <row r="13" spans="1:5" x14ac:dyDescent="0.2">
      <c r="A13" s="6"/>
      <c r="B13" s="38" t="s">
        <v>9</v>
      </c>
      <c r="C13" s="34">
        <f>[1]!'@CTA[8-2-1,F,#3]'</f>
        <v>52450352</v>
      </c>
      <c r="D13" s="34">
        <f>[1]!'@CTA[8-2-4,K,#3]'</f>
        <v>22834161.069999993</v>
      </c>
      <c r="E13" s="34">
        <f>[1]!'@CTA[8-2-7,F,#3]'</f>
        <v>21760896.189999994</v>
      </c>
    </row>
    <row r="14" spans="1:5" x14ac:dyDescent="0.2">
      <c r="A14" s="6"/>
      <c r="B14" s="38" t="s">
        <v>10</v>
      </c>
      <c r="C14" s="35">
        <v>0</v>
      </c>
      <c r="D14" s="35">
        <v>0</v>
      </c>
      <c r="E14" s="35">
        <v>0</v>
      </c>
    </row>
    <row r="15" spans="1:5" ht="5.0999999999999996" customHeight="1" x14ac:dyDescent="0.2">
      <c r="A15" s="6"/>
      <c r="B15" s="11"/>
      <c r="C15" s="10"/>
      <c r="D15" s="10"/>
      <c r="E15" s="35"/>
    </row>
    <row r="16" spans="1:5" x14ac:dyDescent="0.2">
      <c r="A16" s="6"/>
      <c r="B16" s="7" t="s">
        <v>11</v>
      </c>
      <c r="C16" s="12"/>
      <c r="D16" s="8">
        <f>SUM(D17:D18)</f>
        <v>7716469.6500000004</v>
      </c>
      <c r="E16" s="36">
        <f>SUM(E17:E18)</f>
        <v>7716469.6500000004</v>
      </c>
    </row>
    <row r="17" spans="1:5" x14ac:dyDescent="0.2">
      <c r="A17" s="6"/>
      <c r="B17" s="9" t="s">
        <v>12</v>
      </c>
      <c r="C17" s="12"/>
      <c r="D17" s="34">
        <f>[1]!'@CTA[8-1-3-9,F,#4]'</f>
        <v>7716469.6500000004</v>
      </c>
      <c r="E17" s="35">
        <v>7716469.6500000004</v>
      </c>
    </row>
    <row r="18" spans="1:5" x14ac:dyDescent="0.2">
      <c r="A18" s="6"/>
      <c r="B18" s="9" t="s">
        <v>13</v>
      </c>
      <c r="C18" s="12"/>
      <c r="D18" s="10">
        <v>0</v>
      </c>
      <c r="E18" s="35">
        <v>0</v>
      </c>
    </row>
    <row r="19" spans="1:5" ht="5.0999999999999996" customHeight="1" x14ac:dyDescent="0.2">
      <c r="A19" s="6"/>
      <c r="B19" s="11"/>
      <c r="C19" s="10"/>
      <c r="D19" s="10"/>
      <c r="E19" s="35"/>
    </row>
    <row r="20" spans="1:5" x14ac:dyDescent="0.2">
      <c r="A20" s="6"/>
      <c r="B20" s="7" t="s">
        <v>14</v>
      </c>
      <c r="C20" s="8">
        <f>C7-C12</f>
        <v>0</v>
      </c>
      <c r="D20" s="8">
        <f>D7-D12+D16</f>
        <v>15573300.380000019</v>
      </c>
      <c r="E20" s="36">
        <f>E7-E12+E16</f>
        <v>16639834.259999996</v>
      </c>
    </row>
    <row r="21" spans="1:5" x14ac:dyDescent="0.2">
      <c r="A21" s="6"/>
      <c r="B21" s="7" t="s">
        <v>15</v>
      </c>
      <c r="C21" s="8">
        <f>C20-C41</f>
        <v>0</v>
      </c>
      <c r="D21" s="8">
        <f t="shared" ref="D21:E21" si="2">D20-D41</f>
        <v>15573300.380000019</v>
      </c>
      <c r="E21" s="36">
        <f t="shared" si="2"/>
        <v>16639834.259999996</v>
      </c>
    </row>
    <row r="22" spans="1:5" ht="22.5" x14ac:dyDescent="0.2">
      <c r="A22" s="6"/>
      <c r="B22" s="7" t="s">
        <v>16</v>
      </c>
      <c r="C22" s="8">
        <f>C21</f>
        <v>0</v>
      </c>
      <c r="D22" s="8">
        <f>D21-D16</f>
        <v>7856830.7300000191</v>
      </c>
      <c r="E22" s="36">
        <f>E21-E16</f>
        <v>8923364.6099999957</v>
      </c>
    </row>
    <row r="23" spans="1:5" ht="5.0999999999999996" customHeight="1" x14ac:dyDescent="0.2">
      <c r="A23" s="6"/>
      <c r="B23" s="11"/>
      <c r="C23" s="10"/>
      <c r="D23" s="10"/>
      <c r="E23" s="10"/>
    </row>
    <row r="24" spans="1:5" x14ac:dyDescent="0.2">
      <c r="A24" s="54" t="s">
        <v>17</v>
      </c>
      <c r="B24" s="55"/>
      <c r="C24" s="13" t="s">
        <v>18</v>
      </c>
      <c r="D24" s="13" t="s">
        <v>2</v>
      </c>
      <c r="E24" s="13" t="s">
        <v>19</v>
      </c>
    </row>
    <row r="25" spans="1:5" ht="5.0999999999999996" customHeight="1" x14ac:dyDescent="0.2">
      <c r="A25" s="6"/>
      <c r="B25" s="11"/>
      <c r="C25" s="10"/>
      <c r="D25" s="10"/>
      <c r="E25" s="10"/>
    </row>
    <row r="26" spans="1:5" x14ac:dyDescent="0.2">
      <c r="A26" s="6"/>
      <c r="B26" s="7" t="s">
        <v>20</v>
      </c>
      <c r="C26" s="8">
        <f>SUM(C27:C28)</f>
        <v>0</v>
      </c>
      <c r="D26" s="8">
        <f t="shared" ref="D26:E26" si="3">SUM(D27:D28)</f>
        <v>0</v>
      </c>
      <c r="E26" s="8">
        <f t="shared" si="3"/>
        <v>0</v>
      </c>
    </row>
    <row r="27" spans="1:5" x14ac:dyDescent="0.2">
      <c r="A27" s="6"/>
      <c r="B27" s="9" t="s">
        <v>21</v>
      </c>
      <c r="C27" s="10">
        <v>0</v>
      </c>
      <c r="D27" s="10">
        <v>0</v>
      </c>
      <c r="E27" s="10">
        <v>0</v>
      </c>
    </row>
    <row r="28" spans="1:5" x14ac:dyDescent="0.2">
      <c r="A28" s="6"/>
      <c r="B28" s="9" t="s">
        <v>22</v>
      </c>
      <c r="C28" s="10">
        <v>0</v>
      </c>
      <c r="D28" s="10">
        <v>0</v>
      </c>
      <c r="E28" s="10">
        <v>0</v>
      </c>
    </row>
    <row r="29" spans="1:5" ht="5.0999999999999996" customHeight="1" x14ac:dyDescent="0.2">
      <c r="A29" s="6"/>
      <c r="B29" s="11"/>
      <c r="C29" s="10"/>
      <c r="D29" s="10"/>
      <c r="E29" s="10"/>
    </row>
    <row r="30" spans="1:5" x14ac:dyDescent="0.2">
      <c r="A30" s="6"/>
      <c r="B30" s="7" t="s">
        <v>23</v>
      </c>
      <c r="C30" s="8">
        <f>C22+C26</f>
        <v>0</v>
      </c>
      <c r="D30" s="8">
        <f t="shared" ref="D30:E30" si="4">D22+D26</f>
        <v>7856830.7300000191</v>
      </c>
      <c r="E30" s="8">
        <f t="shared" si="4"/>
        <v>8923364.6099999957</v>
      </c>
    </row>
    <row r="31" spans="1:5" ht="5.0999999999999996" customHeight="1" x14ac:dyDescent="0.2">
      <c r="A31" s="6"/>
      <c r="B31" s="11"/>
      <c r="C31" s="10"/>
      <c r="D31" s="10"/>
      <c r="E31" s="10"/>
    </row>
    <row r="32" spans="1:5" ht="22.5" x14ac:dyDescent="0.2">
      <c r="A32" s="44" t="s">
        <v>17</v>
      </c>
      <c r="B32" s="44"/>
      <c r="C32" s="14" t="s">
        <v>24</v>
      </c>
      <c r="D32" s="13" t="s">
        <v>2</v>
      </c>
      <c r="E32" s="14" t="s">
        <v>25</v>
      </c>
    </row>
    <row r="33" spans="1:5" ht="5.0999999999999996" customHeight="1" x14ac:dyDescent="0.2">
      <c r="A33" s="6"/>
      <c r="B33" s="15"/>
      <c r="C33" s="10"/>
      <c r="D33" s="10"/>
      <c r="E33" s="10"/>
    </row>
    <row r="34" spans="1:5" x14ac:dyDescent="0.2">
      <c r="A34" s="6"/>
      <c r="B34" s="16" t="s">
        <v>26</v>
      </c>
      <c r="C34" s="8">
        <f>SUM(C35:C36)</f>
        <v>0</v>
      </c>
      <c r="D34" s="8">
        <f t="shared" ref="D34:E34" si="5">SUM(D35:D36)</f>
        <v>0</v>
      </c>
      <c r="E34" s="8">
        <f t="shared" si="5"/>
        <v>0</v>
      </c>
    </row>
    <row r="35" spans="1:5" x14ac:dyDescent="0.2">
      <c r="A35" s="6"/>
      <c r="B35" s="9" t="s">
        <v>27</v>
      </c>
      <c r="C35" s="10">
        <v>0</v>
      </c>
      <c r="D35" s="10">
        <v>0</v>
      </c>
      <c r="E35" s="10">
        <v>0</v>
      </c>
    </row>
    <row r="36" spans="1:5" x14ac:dyDescent="0.2">
      <c r="A36" s="6"/>
      <c r="B36" s="9" t="s">
        <v>28</v>
      </c>
      <c r="C36" s="10">
        <v>0</v>
      </c>
      <c r="D36" s="10">
        <v>0</v>
      </c>
      <c r="E36" s="10">
        <v>0</v>
      </c>
    </row>
    <row r="37" spans="1:5" x14ac:dyDescent="0.2">
      <c r="A37" s="6"/>
      <c r="B37" s="16" t="s">
        <v>29</v>
      </c>
      <c r="C37" s="8">
        <f>SUM(C38:C39)</f>
        <v>0</v>
      </c>
      <c r="D37" s="8">
        <f t="shared" ref="D37:E37" si="6">SUM(D38:D39)</f>
        <v>0</v>
      </c>
      <c r="E37" s="8">
        <f t="shared" si="6"/>
        <v>0</v>
      </c>
    </row>
    <row r="38" spans="1:5" x14ac:dyDescent="0.2">
      <c r="A38" s="6"/>
      <c r="B38" s="9" t="s">
        <v>30</v>
      </c>
      <c r="C38" s="10">
        <v>0</v>
      </c>
      <c r="D38" s="10">
        <v>0</v>
      </c>
      <c r="E38" s="10">
        <v>0</v>
      </c>
    </row>
    <row r="39" spans="1:5" x14ac:dyDescent="0.2">
      <c r="A39" s="6"/>
      <c r="B39" s="9" t="s">
        <v>31</v>
      </c>
      <c r="C39" s="10">
        <v>0</v>
      </c>
      <c r="D39" s="10">
        <v>0</v>
      </c>
      <c r="E39" s="10">
        <v>0</v>
      </c>
    </row>
    <row r="40" spans="1:5" ht="5.0999999999999996" customHeight="1" x14ac:dyDescent="0.2">
      <c r="A40" s="6"/>
      <c r="B40" s="15"/>
      <c r="C40" s="10"/>
      <c r="D40" s="10"/>
      <c r="E40" s="10"/>
    </row>
    <row r="41" spans="1:5" x14ac:dyDescent="0.2">
      <c r="A41" s="6"/>
      <c r="B41" s="16" t="s">
        <v>32</v>
      </c>
      <c r="C41" s="8">
        <f>C34-C37</f>
        <v>0</v>
      </c>
      <c r="D41" s="8">
        <f t="shared" ref="D41:E41" si="7">D34-D37</f>
        <v>0</v>
      </c>
      <c r="E41" s="8">
        <f t="shared" si="7"/>
        <v>0</v>
      </c>
    </row>
    <row r="42" spans="1:5" ht="5.0999999999999996" customHeight="1" x14ac:dyDescent="0.2">
      <c r="A42" s="6"/>
      <c r="B42" s="16"/>
      <c r="C42" s="8"/>
      <c r="D42" s="8"/>
      <c r="E42" s="8"/>
    </row>
    <row r="43" spans="1:5" ht="22.5" x14ac:dyDescent="0.2">
      <c r="A43" s="44" t="s">
        <v>17</v>
      </c>
      <c r="B43" s="44"/>
      <c r="C43" s="14" t="s">
        <v>24</v>
      </c>
      <c r="D43" s="13" t="s">
        <v>2</v>
      </c>
      <c r="E43" s="14" t="s">
        <v>25</v>
      </c>
    </row>
    <row r="44" spans="1:5" ht="5.0999999999999996" customHeight="1" x14ac:dyDescent="0.2">
      <c r="A44" s="6"/>
      <c r="B44" s="15"/>
      <c r="C44" s="10"/>
      <c r="D44" s="10"/>
      <c r="E44" s="10"/>
    </row>
    <row r="45" spans="1:5" x14ac:dyDescent="0.2">
      <c r="A45" s="6"/>
      <c r="B45" s="40" t="s">
        <v>33</v>
      </c>
      <c r="C45" s="43">
        <f>[1]!'@CTA[8-1-1,F,#3]'</f>
        <v>52450352</v>
      </c>
      <c r="D45" s="34">
        <f>[1]!'@CTA[8-1-4,K,#3]'</f>
        <v>30690991.800000012</v>
      </c>
      <c r="E45" s="34">
        <f>[1]!'@CTA[8-1-5,F,#3]'</f>
        <v>30684260.79999999</v>
      </c>
    </row>
    <row r="46" spans="1:5" x14ac:dyDescent="0.2">
      <c r="A46" s="6"/>
      <c r="B46" s="40" t="s">
        <v>34</v>
      </c>
      <c r="C46" s="10">
        <f>C47-C48</f>
        <v>0</v>
      </c>
      <c r="D46" s="35">
        <f t="shared" ref="D46:E46" si="8">D47-D48</f>
        <v>0</v>
      </c>
      <c r="E46" s="35">
        <f t="shared" si="8"/>
        <v>0</v>
      </c>
    </row>
    <row r="47" spans="1:5" x14ac:dyDescent="0.2">
      <c r="A47" s="6"/>
      <c r="B47" s="41" t="s">
        <v>27</v>
      </c>
      <c r="C47" s="10">
        <v>0</v>
      </c>
      <c r="D47" s="35">
        <v>0</v>
      </c>
      <c r="E47" s="35">
        <v>0</v>
      </c>
    </row>
    <row r="48" spans="1:5" x14ac:dyDescent="0.2">
      <c r="A48" s="6"/>
      <c r="B48" s="41" t="s">
        <v>30</v>
      </c>
      <c r="C48" s="10">
        <v>0</v>
      </c>
      <c r="D48" s="35">
        <v>0</v>
      </c>
      <c r="E48" s="35">
        <v>0</v>
      </c>
    </row>
    <row r="49" spans="1:5" ht="5.0999999999999996" customHeight="1" x14ac:dyDescent="0.2">
      <c r="A49" s="6"/>
      <c r="B49" s="40"/>
      <c r="C49" s="10"/>
      <c r="D49" s="35"/>
      <c r="E49" s="35"/>
    </row>
    <row r="50" spans="1:5" x14ac:dyDescent="0.2">
      <c r="A50" s="6"/>
      <c r="B50" s="40" t="s">
        <v>9</v>
      </c>
      <c r="C50" s="43">
        <f>[1]!'@CTA[8-2-1,F,#3]'</f>
        <v>52450352</v>
      </c>
      <c r="D50" s="34">
        <f>[1]!'@CTA[8-2-4,K,#3]'</f>
        <v>22834161.069999993</v>
      </c>
      <c r="E50" s="34">
        <f>[1]!'@CTA[8-2-7,F,#3]'</f>
        <v>21760896.189999994</v>
      </c>
    </row>
    <row r="51" spans="1:5" ht="5.0999999999999996" customHeight="1" x14ac:dyDescent="0.2">
      <c r="A51" s="6"/>
      <c r="B51" s="40"/>
      <c r="C51" s="10"/>
      <c r="D51" s="35"/>
      <c r="E51" s="35"/>
    </row>
    <row r="52" spans="1:5" x14ac:dyDescent="0.2">
      <c r="A52" s="6"/>
      <c r="B52" s="40" t="s">
        <v>12</v>
      </c>
      <c r="C52" s="12"/>
      <c r="D52" s="34">
        <f>[1]!'@CTA[8-1-3-9,F,#4]'</f>
        <v>7716469.6500000004</v>
      </c>
      <c r="E52" s="35">
        <v>7716469.6500000004</v>
      </c>
    </row>
    <row r="53" spans="1:5" ht="5.0999999999999996" customHeight="1" x14ac:dyDescent="0.2">
      <c r="A53" s="6"/>
      <c r="B53" s="40"/>
      <c r="C53" s="10"/>
      <c r="D53" s="35"/>
      <c r="E53" s="35"/>
    </row>
    <row r="54" spans="1:5" x14ac:dyDescent="0.2">
      <c r="A54" s="6"/>
      <c r="B54" s="42" t="s">
        <v>35</v>
      </c>
      <c r="C54" s="8">
        <f>C45+C46-C50</f>
        <v>0</v>
      </c>
      <c r="D54" s="36">
        <f t="shared" ref="D54:E54" si="9">D45+D46-D50+D52</f>
        <v>15573300.380000019</v>
      </c>
      <c r="E54" s="36">
        <f t="shared" si="9"/>
        <v>16639834.259999996</v>
      </c>
    </row>
    <row r="55" spans="1:5" x14ac:dyDescent="0.2">
      <c r="A55" s="6"/>
      <c r="B55" s="37" t="s">
        <v>36</v>
      </c>
      <c r="C55" s="8">
        <f>C54-C46</f>
        <v>0</v>
      </c>
      <c r="D55" s="36">
        <f t="shared" ref="D55:E55" si="10">D54-D46</f>
        <v>15573300.380000019</v>
      </c>
      <c r="E55" s="36">
        <f t="shared" si="10"/>
        <v>16639834.259999996</v>
      </c>
    </row>
    <row r="56" spans="1:5" ht="5.0999999999999996" customHeight="1" x14ac:dyDescent="0.2">
      <c r="A56" s="6"/>
      <c r="B56" s="15"/>
      <c r="C56" s="10"/>
      <c r="D56" s="10"/>
      <c r="E56" s="10"/>
    </row>
    <row r="57" spans="1:5" ht="22.5" x14ac:dyDescent="0.2">
      <c r="A57" s="44" t="s">
        <v>17</v>
      </c>
      <c r="B57" s="44"/>
      <c r="C57" s="14" t="s">
        <v>24</v>
      </c>
      <c r="D57" s="13" t="s">
        <v>2</v>
      </c>
      <c r="E57" s="14" t="s">
        <v>25</v>
      </c>
    </row>
    <row r="58" spans="1:5" ht="5.0999999999999996" customHeight="1" x14ac:dyDescent="0.2">
      <c r="A58" s="6"/>
      <c r="B58" s="15"/>
      <c r="C58" s="10"/>
      <c r="D58" s="10"/>
      <c r="E58" s="10"/>
    </row>
    <row r="59" spans="1:5" x14ac:dyDescent="0.2">
      <c r="A59" s="6"/>
      <c r="B59" s="15" t="s">
        <v>6</v>
      </c>
      <c r="C59" s="10">
        <v>0</v>
      </c>
      <c r="D59" s="10">
        <v>0</v>
      </c>
      <c r="E59" s="10">
        <v>0</v>
      </c>
    </row>
    <row r="60" spans="1:5" x14ac:dyDescent="0.2">
      <c r="A60" s="6"/>
      <c r="B60" s="15" t="s">
        <v>37</v>
      </c>
      <c r="C60" s="10">
        <f>C61-C62</f>
        <v>0</v>
      </c>
      <c r="D60" s="10">
        <f t="shared" ref="D60:E60" si="11">D61-D62</f>
        <v>0</v>
      </c>
      <c r="E60" s="10">
        <f t="shared" si="11"/>
        <v>0</v>
      </c>
    </row>
    <row r="61" spans="1:5" x14ac:dyDescent="0.2">
      <c r="A61" s="6"/>
      <c r="B61" s="17" t="s">
        <v>28</v>
      </c>
      <c r="C61" s="10">
        <v>0</v>
      </c>
      <c r="D61" s="10">
        <v>0</v>
      </c>
      <c r="E61" s="10">
        <v>0</v>
      </c>
    </row>
    <row r="62" spans="1:5" x14ac:dyDescent="0.2">
      <c r="A62" s="6"/>
      <c r="B62" s="17" t="s">
        <v>31</v>
      </c>
      <c r="C62" s="10">
        <v>0</v>
      </c>
      <c r="D62" s="10">
        <v>0</v>
      </c>
      <c r="E62" s="10">
        <v>0</v>
      </c>
    </row>
    <row r="63" spans="1:5" ht="5.0999999999999996" customHeight="1" x14ac:dyDescent="0.2">
      <c r="A63" s="6"/>
      <c r="B63" s="15"/>
      <c r="C63" s="10"/>
      <c r="D63" s="10"/>
      <c r="E63" s="10"/>
    </row>
    <row r="64" spans="1:5" x14ac:dyDescent="0.2">
      <c r="A64" s="6"/>
      <c r="B64" s="15" t="s">
        <v>38</v>
      </c>
      <c r="C64" s="10">
        <v>0</v>
      </c>
      <c r="D64" s="10">
        <v>0</v>
      </c>
      <c r="E64" s="10">
        <v>0</v>
      </c>
    </row>
    <row r="65" spans="1:5" ht="5.0999999999999996" customHeight="1" x14ac:dyDescent="0.2">
      <c r="A65" s="6"/>
      <c r="B65" s="15"/>
      <c r="C65" s="10"/>
      <c r="D65" s="10"/>
      <c r="E65" s="10"/>
    </row>
    <row r="66" spans="1:5" x14ac:dyDescent="0.2">
      <c r="A66" s="6"/>
      <c r="B66" s="15" t="s">
        <v>13</v>
      </c>
      <c r="C66" s="12"/>
      <c r="D66" s="10">
        <v>0</v>
      </c>
      <c r="E66" s="10">
        <v>0</v>
      </c>
    </row>
    <row r="67" spans="1:5" ht="5.0999999999999996" customHeight="1" x14ac:dyDescent="0.2">
      <c r="A67" s="6"/>
      <c r="B67" s="15"/>
      <c r="C67" s="10"/>
      <c r="D67" s="10"/>
      <c r="E67" s="10"/>
    </row>
    <row r="68" spans="1:5" x14ac:dyDescent="0.2">
      <c r="A68" s="6"/>
      <c r="B68" s="16" t="s">
        <v>39</v>
      </c>
      <c r="C68" s="8">
        <f>C59+C60-C64</f>
        <v>0</v>
      </c>
      <c r="D68" s="8">
        <f>D59+D60-D64-D66</f>
        <v>0</v>
      </c>
      <c r="E68" s="8">
        <f>E59+E60-E64-E66</f>
        <v>0</v>
      </c>
    </row>
    <row r="69" spans="1:5" x14ac:dyDescent="0.2">
      <c r="A69" s="6"/>
      <c r="B69" s="16" t="s">
        <v>40</v>
      </c>
      <c r="C69" s="8">
        <f>C68-C60</f>
        <v>0</v>
      </c>
      <c r="D69" s="8">
        <f t="shared" ref="D69:E69" si="12">D68-D60</f>
        <v>0</v>
      </c>
      <c r="E69" s="8">
        <f t="shared" si="12"/>
        <v>0</v>
      </c>
    </row>
    <row r="70" spans="1:5" ht="5.0999999999999996" customHeight="1" x14ac:dyDescent="0.2">
      <c r="A70" s="18"/>
      <c r="B70" s="19"/>
      <c r="C70" s="20"/>
      <c r="D70" s="20"/>
      <c r="E70" s="20"/>
    </row>
    <row r="73" spans="1:5" x14ac:dyDescent="0.2">
      <c r="C73" s="24"/>
      <c r="D73" s="25"/>
      <c r="E73" s="25"/>
    </row>
    <row r="74" spans="1:5" x14ac:dyDescent="0.2">
      <c r="B74" s="26"/>
      <c r="C74" s="27"/>
      <c r="D74" s="28" t="s">
        <v>42</v>
      </c>
      <c r="E74" s="29"/>
    </row>
    <row r="75" spans="1:5" x14ac:dyDescent="0.2">
      <c r="B75" s="26"/>
      <c r="C75" s="27"/>
      <c r="D75" s="30"/>
      <c r="E75" s="29"/>
    </row>
    <row r="76" spans="1:5" x14ac:dyDescent="0.2">
      <c r="B76" s="26"/>
      <c r="C76" s="27"/>
      <c r="D76" s="30"/>
      <c r="E76" s="29"/>
    </row>
    <row r="77" spans="1:5" x14ac:dyDescent="0.2">
      <c r="B77" s="26"/>
      <c r="C77" s="27"/>
      <c r="D77" s="31"/>
      <c r="E77" s="32"/>
    </row>
    <row r="78" spans="1:5" x14ac:dyDescent="0.2">
      <c r="B78" s="26"/>
      <c r="C78" s="27"/>
      <c r="D78" s="33" t="s">
        <v>43</v>
      </c>
      <c r="E78" s="29"/>
    </row>
    <row r="79" spans="1:5" x14ac:dyDescent="0.2">
      <c r="B79" s="26"/>
      <c r="C79" s="27"/>
      <c r="D79" s="33" t="s">
        <v>44</v>
      </c>
      <c r="E79" s="29"/>
    </row>
    <row r="80" spans="1:5" x14ac:dyDescent="0.2">
      <c r="B80" s="26"/>
      <c r="C80" s="27"/>
      <c r="D80" s="30"/>
      <c r="E80" s="29"/>
    </row>
    <row r="81" spans="3:10" x14ac:dyDescent="0.2">
      <c r="C81" s="24"/>
      <c r="D81" s="25"/>
      <c r="E81" s="25"/>
      <c r="I81" s="25"/>
      <c r="J81" s="25"/>
    </row>
  </sheetData>
  <mergeCells count="6">
    <mergeCell ref="A57:B57"/>
    <mergeCell ref="A1:E4"/>
    <mergeCell ref="A5:B5"/>
    <mergeCell ref="A24:B24"/>
    <mergeCell ref="A32:B32"/>
    <mergeCell ref="A43:B43"/>
  </mergeCells>
  <pageMargins left="0.70866141732283472" right="0.70866141732283472" top="0.74803149606299213" bottom="0.74803149606299213" header="0.31496062992125984" footer="0.31496062992125984"/>
  <pageSetup scale="70" fitToHeight="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F4</vt:lpstr>
      <vt:lpstr>'F4'!Títulos_a_imprimir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CONTABILIDAD</cp:lastModifiedBy>
  <cp:lastPrinted>2017-04-26T00:10:01Z</cp:lastPrinted>
  <dcterms:created xsi:type="dcterms:W3CDTF">2017-01-11T17:21:42Z</dcterms:created>
  <dcterms:modified xsi:type="dcterms:W3CDTF">2017-07-20T15:01:30Z</dcterms:modified>
</cp:coreProperties>
</file>